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zimmermann/Desktop/HAndreichung-Experiment/"/>
    </mc:Choice>
  </mc:AlternateContent>
  <xr:revisionPtr revIDLastSave="0" documentId="13_ncr:1_{61A90403-FA06-4648-822C-87F0D830AE6E}" xr6:coauthVersionLast="47" xr6:coauthVersionMax="47" xr10:uidLastSave="{00000000-0000-0000-0000-000000000000}"/>
  <bookViews>
    <workbookView xWindow="2980" yWindow="580" windowWidth="29040" windowHeight="15840" xr2:uid="{00000000-000D-0000-FFFF-FFFF00000000}"/>
  </bookViews>
  <sheets>
    <sheet name="Anleitung" sheetId="2" r:id="rId1"/>
    <sheet name="Bewertungsmatrix" sheetId="1" r:id="rId2"/>
  </sheets>
  <definedNames>
    <definedName name="_xlnm.Print_Area" localSheetId="0">Anleitung!$B$2:$M$35</definedName>
    <definedName name="_xlnm.Print_Area" localSheetId="1">Bewertungsmatrix!$A$1:$R$63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R48" i="1" s="1"/>
  <c r="P47" i="1"/>
  <c r="P46" i="1"/>
  <c r="P45" i="1"/>
  <c r="O59" i="1" s="1"/>
  <c r="P21" i="1"/>
  <c r="P36" i="1"/>
  <c r="R36" i="1" s="1"/>
  <c r="P35" i="1"/>
  <c r="P34" i="1"/>
  <c r="P33" i="1"/>
  <c r="P23" i="1"/>
  <c r="P22" i="1"/>
  <c r="P24" i="1"/>
  <c r="O58" i="1" l="1"/>
  <c r="O57" i="1"/>
  <c r="R24" i="1"/>
  <c r="L60" i="1" s="1"/>
  <c r="R45" i="1"/>
  <c r="R46" i="1"/>
  <c r="R47" i="1"/>
  <c r="R34" i="1"/>
  <c r="R35" i="1"/>
  <c r="R33" i="1"/>
  <c r="R23" i="1"/>
  <c r="L59" i="1" s="1"/>
  <c r="N59" i="1" s="1"/>
  <c r="R22" i="1"/>
  <c r="L58" i="1" s="1"/>
  <c r="N58" i="1" s="1"/>
  <c r="R21" i="1"/>
  <c r="L57" i="1" s="1"/>
  <c r="N57" i="1" l="1"/>
  <c r="G13" i="1" l="1"/>
  <c r="P67" i="1" l="1"/>
  <c r="P66" i="1"/>
  <c r="M63" i="1"/>
  <c r="K60" i="1"/>
  <c r="I60" i="1"/>
  <c r="G60" i="1"/>
  <c r="D60" i="1"/>
  <c r="K59" i="1"/>
  <c r="I59" i="1"/>
  <c r="G59" i="1"/>
  <c r="D59" i="1"/>
  <c r="K58" i="1"/>
  <c r="I58" i="1"/>
  <c r="G58" i="1"/>
  <c r="D58" i="1"/>
  <c r="K57" i="1"/>
  <c r="I57" i="1"/>
  <c r="G57" i="1"/>
  <c r="D57" i="1"/>
  <c r="J56" i="1"/>
  <c r="H56" i="1"/>
  <c r="F56" i="1"/>
  <c r="J55" i="1"/>
  <c r="H55" i="1"/>
  <c r="F55" i="1"/>
  <c r="D48" i="1"/>
  <c r="J59" i="1"/>
  <c r="D47" i="1"/>
  <c r="J57" i="1"/>
  <c r="D46" i="1"/>
  <c r="D45" i="1"/>
  <c r="F40" i="1"/>
  <c r="E40" i="1"/>
  <c r="D36" i="1"/>
  <c r="D35" i="1"/>
  <c r="D34" i="1"/>
  <c r="H57" i="1"/>
  <c r="D33" i="1"/>
  <c r="F28" i="1"/>
  <c r="E28" i="1"/>
  <c r="D24" i="1"/>
  <c r="D23" i="1"/>
  <c r="D22" i="1"/>
  <c r="D21" i="1"/>
  <c r="F16" i="1"/>
  <c r="E16" i="1"/>
  <c r="F60" i="1" l="1"/>
  <c r="J60" i="1"/>
  <c r="H58" i="1"/>
  <c r="H60" i="1"/>
  <c r="F57" i="1"/>
  <c r="J58" i="1"/>
  <c r="O60" i="1"/>
  <c r="H59" i="1"/>
  <c r="F59" i="1" l="1"/>
  <c r="N60" i="1"/>
  <c r="F58" i="1"/>
  <c r="P58" i="1" l="1"/>
  <c r="P57" i="1"/>
  <c r="P59" i="1"/>
  <c r="P60" i="1"/>
</calcChain>
</file>

<file path=xl/sharedStrings.xml><?xml version="1.0" encoding="utf-8"?>
<sst xmlns="http://schemas.openxmlformats.org/spreadsheetml/2006/main" count="79" uniqueCount="71">
  <si>
    <t>Bewertungsmatrix nach Teilnahmeantrag</t>
  </si>
  <si>
    <t>Projekt</t>
  </si>
  <si>
    <t>=&gt; mit insgesamt bis zu vier Bietern</t>
  </si>
  <si>
    <t>Bieter A]</t>
  </si>
  <si>
    <t>Bieter B]</t>
  </si>
  <si>
    <t>Bieter C]</t>
  </si>
  <si>
    <t>Bieter D]</t>
  </si>
  <si>
    <t>Kriterien:</t>
  </si>
  <si>
    <t>Cat. I</t>
  </si>
  <si>
    <t>Cat. II</t>
  </si>
  <si>
    <t>Cat. III</t>
  </si>
  <si>
    <t>Summe</t>
  </si>
  <si>
    <t>es muß immer von 1 bis 3 bewertet werden</t>
  </si>
  <si>
    <t>Gewichtung:</t>
  </si>
  <si>
    <t>1 sehr gut - 2 gut - 3 befriedigend</t>
  </si>
  <si>
    <t>Rang</t>
  </si>
  <si>
    <t>Design /</t>
  </si>
  <si>
    <t>Umsetzung</t>
  </si>
  <si>
    <t>Referenzen</t>
  </si>
  <si>
    <t>zuverlässigkeit</t>
  </si>
  <si>
    <t>Klangkonzept</t>
  </si>
  <si>
    <t>techn. Aufbau</t>
  </si>
  <si>
    <t>der Aufgabe</t>
  </si>
  <si>
    <t>klangliche</t>
  </si>
  <si>
    <t>Garantie</t>
  </si>
  <si>
    <t>Service</t>
  </si>
  <si>
    <t>Preis</t>
  </si>
  <si>
    <t>Auswertung</t>
  </si>
  <si>
    <t>Bewertungsmatrix</t>
  </si>
  <si>
    <t>Vorgehensweise der Bewertung</t>
  </si>
  <si>
    <t>Funktions-</t>
  </si>
  <si>
    <t>Lösungskonzepte</t>
  </si>
  <si>
    <t>Funktionalität /</t>
  </si>
  <si>
    <t>Sound /</t>
  </si>
  <si>
    <t>(Referenzen)</t>
  </si>
  <si>
    <t>Materialauswahl /</t>
  </si>
  <si>
    <t xml:space="preserve">optische und klangliche </t>
  </si>
  <si>
    <t>Einpassung (Referenzen)</t>
  </si>
  <si>
    <t>Klangqualität</t>
  </si>
  <si>
    <t>(vom Intonateur)</t>
  </si>
  <si>
    <t>allgemeine</t>
  </si>
  <si>
    <t xml:space="preserve"> optischer Einpassung in den  Aufstellungsraum sowie Kohärenz zum Stil der Orgel </t>
  </si>
  <si>
    <t>Öffentliche Bekanntmachung einer Beschränkten Ausschreibung</t>
  </si>
  <si>
    <t>„Teilnahmeverfahren ohne Nachverhandlung"</t>
  </si>
  <si>
    <t>Allgemeiner Hinweis:</t>
  </si>
  <si>
    <t>=&gt; Die auszufüllenden Felder sind mittels der TAB-Taste anzuwählen.</t>
  </si>
  <si>
    <t>2) Nach dem Eingang der Angebote werden diese dann mit Hilfe der „Bewertungsmatrix" bewertet.</t>
  </si>
  <si>
    <t>– Die drei Kategorien gliedern sich wie folgt:</t>
  </si>
  <si>
    <t>Punkt I =&gt; „Klimazuverlässigkeit"</t>
  </si>
  <si>
    <t>– Beschreibung des Bieters hinsichtlich geeigneter Konstruktionsprinzipen und -ausführungen</t>
  </si>
  <si>
    <t>Punkt II =&gt; „Sound / Klangqualität"</t>
  </si>
  <si>
    <t>für eine störungsfreie Funktion der Orgel bei schwankenden Luftfeuchtewerten und Temperaturen</t>
  </si>
  <si>
    <t xml:space="preserve"> inklusive einer Bewertung der Harmonizität und Einpassung in den jeweiligen Aufstellungsraum </t>
  </si>
  <si>
    <t>Punkt III =&gt; „Design / technischer Aufbau"</t>
  </si>
  <si>
    <t>– Bewertung des Entwurfs sowie der Kohärenz zwischen Entwurf und Klangstil</t>
  </si>
  <si>
    <t>Punkt IV =&gt; „Umsetzung der Aufgabe"</t>
  </si>
  <si>
    <t>– Bewertung der Umsetzung der Aufgabe sowie eventueller Alternativkonzepte</t>
  </si>
  <si>
    <t>Punkt V =&gt; „Referenzen"</t>
  </si>
  <si>
    <t xml:space="preserve">– allgemeine Bewertung der Funktionalität und der technischen Lösungen der Referenzinstrumente </t>
  </si>
  <si>
    <t xml:space="preserve">– In der Ausschreibung sollte der für dieses Projekt vorgesehene Intonateur zusammen mit Referenz- </t>
  </si>
  <si>
    <t>– Garantie- und Servicebedingungen in Kombination mit den Kosten</t>
  </si>
  <si>
    <t>– Registerpreis</t>
  </si>
  <si>
    <t>1) Nach dem Eingang der Teilnahmeanträge werden maximal vier Bieter zugelassen.</t>
  </si>
  <si>
    <t>– Bewertung des technischen inneren Aufbaus, zum Beispiel auch die Zuwegbarkeit zum Pfeifenwerk</t>
  </si>
  <si>
    <t xml:space="preserve">aus den letzten fünf bis zehn Jahren </t>
  </si>
  <si>
    <t>– Bewertung der musikalischen Möglichkeiten bei den Instrumenten der letzten fünf bis zehn Jahre</t>
  </si>
  <si>
    <t>– Materialauswahl, allgemeine Klangqualität und Design der Orgeln aus den letzten fünf bis zehn Jahren in puncto</t>
  </si>
  <si>
    <t>Kategorie I</t>
  </si>
  <si>
    <t>Kategorie II</t>
  </si>
  <si>
    <t>Kategorie III</t>
  </si>
  <si>
    <t>instrumenten erwähnt werden, die von derselben Person in den letzten fünf bis zehn Jahren intoniert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</si>
</sst>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D3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5" fillId="2" borderId="0" xfId="0" quotePrefix="1" applyFont="1" applyFill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9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right"/>
    </xf>
    <xf numFmtId="9" fontId="3" fillId="5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right"/>
    </xf>
    <xf numFmtId="9" fontId="0" fillId="2" borderId="3" xfId="0" applyNumberFormat="1" applyFill="1" applyBorder="1" applyAlignment="1">
      <alignment horizontal="left"/>
    </xf>
    <xf numFmtId="9" fontId="0" fillId="2" borderId="4" xfId="0" applyNumberForma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0" fontId="0" fillId="2" borderId="7" xfId="0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6" xfId="0" applyFill="1" applyBorder="1"/>
    <xf numFmtId="0" fontId="0" fillId="2" borderId="10" xfId="0" applyFill="1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0" fillId="2" borderId="4" xfId="0" applyFill="1" applyBorder="1"/>
    <xf numFmtId="0" fontId="0" fillId="4" borderId="3" xfId="0" applyFill="1" applyBorder="1" applyAlignment="1">
      <alignment horizontal="right"/>
    </xf>
    <xf numFmtId="9" fontId="0" fillId="4" borderId="3" xfId="0" applyNumberFormat="1" applyFill="1" applyBorder="1" applyAlignment="1">
      <alignment horizontal="left"/>
    </xf>
    <xf numFmtId="9" fontId="0" fillId="4" borderId="3" xfId="1" applyFont="1" applyFill="1" applyBorder="1" applyAlignment="1" applyProtection="1">
      <alignment horizontal="right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quotePrefix="1" applyFill="1" applyAlignment="1">
      <alignment vertical="center"/>
    </xf>
    <xf numFmtId="0" fontId="8" fillId="2" borderId="0" xfId="0" applyFont="1" applyFill="1" applyAlignment="1">
      <alignment vertical="center"/>
    </xf>
    <xf numFmtId="9" fontId="9" fillId="6" borderId="0" xfId="0" applyNumberFormat="1" applyFont="1" applyFill="1" applyAlignment="1">
      <alignment horizontal="center"/>
    </xf>
    <xf numFmtId="0" fontId="0" fillId="7" borderId="0" xfId="0" applyFill="1"/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4" borderId="1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3" fillId="5" borderId="1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9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Prozent" xfId="1" builtinId="5"/>
    <cellStyle name="Standard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topLeftCell="A20" zoomScale="150" zoomScaleNormal="150" workbookViewId="0">
      <selection activeCell="F32" sqref="F32"/>
    </sheetView>
  </sheetViews>
  <sheetFormatPr baseColWidth="10" defaultRowHeight="15" x14ac:dyDescent="0.2"/>
  <cols>
    <col min="1" max="1" width="3.1640625" customWidth="1"/>
    <col min="2" max="2" width="1.83203125" customWidth="1"/>
    <col min="3" max="3" width="3" customWidth="1"/>
    <col min="4" max="4" width="2.33203125" customWidth="1"/>
    <col min="5" max="5" width="3" customWidth="1"/>
    <col min="12" max="12" width="16.5" customWidth="1"/>
    <col min="13" max="13" width="14.33203125" customWidth="1"/>
  </cols>
  <sheetData>
    <row r="1" spans="1:15" s="33" customFormat="1" ht="20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33" customFormat="1" ht="20" customHeight="1" x14ac:dyDescent="0.2">
      <c r="A2" s="35"/>
      <c r="B2" s="36" t="s">
        <v>28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33" customFormat="1" ht="20" customHeight="1" x14ac:dyDescent="0.2">
      <c r="A3" s="35"/>
      <c r="B3" s="37" t="s">
        <v>42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33" customFormat="1" ht="20" customHeight="1" x14ac:dyDescent="0.2">
      <c r="A4" s="35"/>
      <c r="B4" s="37" t="s">
        <v>43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33" customFormat="1" ht="20" customHeight="1" x14ac:dyDescent="0.2">
      <c r="A5" s="35"/>
      <c r="B5" s="37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s="33" customFormat="1" ht="20" customHeight="1" x14ac:dyDescent="0.2">
      <c r="A6" s="35"/>
      <c r="B6" s="37"/>
      <c r="C6" s="35"/>
      <c r="D6" s="40" t="s">
        <v>44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33" customFormat="1" ht="20" customHeight="1" x14ac:dyDescent="0.2">
      <c r="A7" s="35"/>
      <c r="B7" s="35"/>
      <c r="C7" s="35"/>
      <c r="D7" s="39" t="s">
        <v>45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s="33" customFormat="1" ht="20" customHeigh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5" s="34" customFormat="1" ht="20" customHeight="1" x14ac:dyDescent="0.2">
      <c r="A9" s="38"/>
      <c r="B9" s="38" t="s">
        <v>29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s="33" customFormat="1" ht="20" customHeight="1" x14ac:dyDescent="0.2">
      <c r="A10" s="35"/>
      <c r="B10" s="35" t="s">
        <v>62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s="33" customFormat="1" ht="20" customHeight="1" x14ac:dyDescent="0.2">
      <c r="A11" s="35"/>
      <c r="B11" s="35" t="s">
        <v>46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s="33" customFormat="1" ht="20" customHeight="1" x14ac:dyDescent="0.2">
      <c r="A12" s="35"/>
      <c r="B12" s="35"/>
      <c r="C12" s="39" t="s">
        <v>47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s="33" customFormat="1" ht="20" customHeight="1" x14ac:dyDescent="0.2">
      <c r="A13" s="35"/>
      <c r="B13" s="35"/>
      <c r="C13" s="35" t="s">
        <v>67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s="33" customFormat="1" ht="20" customHeight="1" x14ac:dyDescent="0.2">
      <c r="A14" s="35"/>
      <c r="B14" s="35"/>
      <c r="C14" s="35"/>
      <c r="D14" s="35" t="s">
        <v>48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s="33" customFormat="1" ht="20" customHeight="1" x14ac:dyDescent="0.2">
      <c r="A15" s="35"/>
      <c r="B15" s="35"/>
      <c r="C15" s="39"/>
      <c r="D15" s="35"/>
      <c r="E15" s="39" t="s">
        <v>49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 s="33" customFormat="1" ht="20" customHeight="1" x14ac:dyDescent="0.2">
      <c r="A16" s="35"/>
      <c r="B16" s="35"/>
      <c r="C16" s="39"/>
      <c r="D16" s="35"/>
      <c r="E16" s="35"/>
      <c r="F16" s="35" t="s">
        <v>51</v>
      </c>
      <c r="G16" s="35"/>
      <c r="H16" s="35"/>
      <c r="I16" s="35"/>
      <c r="J16" s="35"/>
      <c r="K16" s="35"/>
      <c r="L16" s="35"/>
      <c r="M16" s="35"/>
      <c r="N16" s="35"/>
      <c r="O16" s="35"/>
    </row>
    <row r="17" spans="1:15" x14ac:dyDescent="0.2">
      <c r="A17" s="1"/>
      <c r="B17" s="1"/>
      <c r="C17" s="1"/>
      <c r="D17" s="35" t="s">
        <v>50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33" customFormat="1" ht="20" customHeight="1" x14ac:dyDescent="0.2">
      <c r="A18" s="35"/>
      <c r="B18" s="35"/>
      <c r="C18" s="39"/>
      <c r="D18" s="35"/>
      <c r="E18" s="39" t="s">
        <v>65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s="33" customFormat="1" ht="20" customHeight="1" x14ac:dyDescent="0.2">
      <c r="A19" s="35"/>
      <c r="B19" s="35"/>
      <c r="C19" s="39"/>
      <c r="D19" s="35"/>
      <c r="E19" s="39"/>
      <c r="F19" s="35" t="s">
        <v>52</v>
      </c>
      <c r="G19" s="35"/>
      <c r="H19" s="35"/>
      <c r="I19" s="35"/>
      <c r="J19" s="35"/>
      <c r="K19" s="35"/>
      <c r="L19" s="35"/>
      <c r="M19" s="35"/>
      <c r="N19" s="35"/>
      <c r="O19" s="35"/>
    </row>
    <row r="20" spans="1:15" s="33" customFormat="1" ht="20" customHeight="1" x14ac:dyDescent="0.2">
      <c r="A20" s="35"/>
      <c r="B20" s="35"/>
      <c r="C20" s="39"/>
      <c r="D20" s="35" t="s">
        <v>53</v>
      </c>
      <c r="E20" s="39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s="33" customFormat="1" ht="20" customHeight="1" x14ac:dyDescent="0.2">
      <c r="A21" s="35"/>
      <c r="B21" s="35"/>
      <c r="C21" s="39"/>
      <c r="D21" s="35"/>
      <c r="E21" s="39" t="s">
        <v>54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s="33" customFormat="1" ht="20" customHeight="1" x14ac:dyDescent="0.2">
      <c r="A22" s="35"/>
      <c r="B22" s="35"/>
      <c r="C22" s="39"/>
      <c r="D22" s="35"/>
      <c r="E22" s="39" t="s">
        <v>63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5" s="33" customFormat="1" ht="20" customHeight="1" x14ac:dyDescent="0.2">
      <c r="A23" s="35"/>
      <c r="B23" s="35"/>
      <c r="C23" s="39"/>
      <c r="D23" s="35" t="s">
        <v>55</v>
      </c>
      <c r="E23" s="39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 s="33" customFormat="1" ht="20" customHeight="1" x14ac:dyDescent="0.2">
      <c r="A24" s="35"/>
      <c r="B24" s="35"/>
      <c r="C24" s="39"/>
      <c r="D24" s="35"/>
      <c r="E24" s="39" t="s">
        <v>56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s="33" customFormat="1" ht="20" customHeight="1" x14ac:dyDescent="0.2">
      <c r="A25" s="35"/>
      <c r="B25" s="35"/>
      <c r="C25" s="39"/>
      <c r="D25" s="35" t="s">
        <v>57</v>
      </c>
      <c r="E25" s="39"/>
      <c r="F25" s="35"/>
      <c r="G25" s="35"/>
      <c r="H25" s="35"/>
      <c r="I25" s="35"/>
      <c r="J25" s="35"/>
      <c r="K25" s="35"/>
      <c r="L25" s="35"/>
      <c r="M25" s="35"/>
      <c r="N25" s="35"/>
      <c r="O25" s="35"/>
    </row>
    <row r="26" spans="1:15" s="33" customFormat="1" ht="20" customHeight="1" x14ac:dyDescent="0.2">
      <c r="A26" s="35"/>
      <c r="B26" s="35"/>
      <c r="C26" s="39"/>
      <c r="D26" s="35"/>
      <c r="E26" s="39" t="s">
        <v>58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s="33" customFormat="1" ht="20" customHeight="1" x14ac:dyDescent="0.2">
      <c r="A27" s="35"/>
      <c r="B27" s="35"/>
      <c r="C27" s="39"/>
      <c r="D27" s="35"/>
      <c r="E27" s="39"/>
      <c r="F27" s="35" t="s">
        <v>64</v>
      </c>
      <c r="G27" s="35"/>
      <c r="H27" s="35"/>
      <c r="I27" s="35"/>
      <c r="J27" s="35"/>
      <c r="K27" s="35"/>
      <c r="L27" s="35"/>
      <c r="M27" s="35"/>
      <c r="N27" s="35"/>
      <c r="O27" s="35"/>
    </row>
    <row r="28" spans="1:15" s="33" customFormat="1" ht="20" customHeight="1" x14ac:dyDescent="0.2">
      <c r="A28" s="35"/>
      <c r="B28" s="35"/>
      <c r="C28" s="35" t="s">
        <v>68</v>
      </c>
      <c r="D28" s="35"/>
      <c r="E28" s="39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s="33" customFormat="1" ht="20" customHeight="1" x14ac:dyDescent="0.2">
      <c r="A29" s="35"/>
      <c r="B29" s="35"/>
      <c r="C29" s="39"/>
      <c r="D29" s="35"/>
      <c r="E29" s="39" t="s">
        <v>66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s="33" customFormat="1" ht="20" customHeight="1" x14ac:dyDescent="0.2">
      <c r="A30" s="35"/>
      <c r="B30" s="35"/>
      <c r="C30" s="39"/>
      <c r="D30" s="35"/>
      <c r="E30" s="39"/>
      <c r="F30" s="35" t="s">
        <v>41</v>
      </c>
      <c r="G30" s="35"/>
      <c r="H30" s="35"/>
      <c r="I30" s="35"/>
      <c r="J30" s="35"/>
      <c r="K30" s="35"/>
      <c r="L30" s="35"/>
      <c r="M30" s="35"/>
      <c r="N30" s="35"/>
      <c r="O30" s="35"/>
    </row>
    <row r="31" spans="1:15" s="33" customFormat="1" ht="20" customHeight="1" x14ac:dyDescent="0.2">
      <c r="A31" s="35"/>
      <c r="B31" s="35"/>
      <c r="C31" s="39"/>
      <c r="D31" s="35"/>
      <c r="E31" s="39" t="s">
        <v>59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s="33" customFormat="1" ht="20" customHeight="1" x14ac:dyDescent="0.2">
      <c r="A32" s="35"/>
      <c r="B32" s="35"/>
      <c r="C32" s="39"/>
      <c r="D32" s="35"/>
      <c r="E32" s="39"/>
      <c r="F32" s="35" t="s">
        <v>70</v>
      </c>
      <c r="G32" s="35"/>
      <c r="H32" s="35"/>
      <c r="I32" s="35"/>
      <c r="J32" s="35"/>
      <c r="K32" s="35"/>
      <c r="L32" s="35"/>
      <c r="M32" s="35"/>
      <c r="N32" s="35"/>
      <c r="O32" s="35"/>
    </row>
    <row r="33" spans="1:15" s="33" customFormat="1" ht="20" customHeight="1" x14ac:dyDescent="0.2">
      <c r="A33" s="35"/>
      <c r="B33" s="35"/>
      <c r="C33" s="35" t="s">
        <v>69</v>
      </c>
      <c r="D33" s="35"/>
      <c r="E33" s="39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s="33" customFormat="1" ht="20" customHeight="1" x14ac:dyDescent="0.2">
      <c r="A34" s="35"/>
      <c r="B34" s="35"/>
      <c r="C34" s="39"/>
      <c r="D34" s="35"/>
      <c r="E34" s="39" t="s">
        <v>60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</row>
    <row r="35" spans="1:15" s="33" customFormat="1" ht="20" customHeight="1" x14ac:dyDescent="0.2">
      <c r="A35" s="35"/>
      <c r="B35" s="35"/>
      <c r="C35" s="39"/>
      <c r="D35" s="35"/>
      <c r="E35" s="39" t="s">
        <v>61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</row>
    <row r="36" spans="1:1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s="33" customFormat="1" ht="20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pageMargins left="0.7" right="0.7" top="0.78740157499999996" bottom="0.78740157499999996" header="0.3" footer="0.3"/>
  <pageSetup paperSize="9" scale="79" orientation="portrait" horizontalDpi="4294967293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2"/>
  <sheetViews>
    <sheetView zoomScaleNormal="100" workbookViewId="0">
      <selection activeCell="B9" sqref="B9:E9"/>
    </sheetView>
  </sheetViews>
  <sheetFormatPr baseColWidth="10" defaultColWidth="11.5" defaultRowHeight="15" x14ac:dyDescent="0.2"/>
  <cols>
    <col min="1" max="1" width="4" style="1" customWidth="1"/>
    <col min="2" max="3" width="6.1640625" customWidth="1"/>
    <col min="5" max="5" width="12.6640625" bestFit="1" customWidth="1"/>
    <col min="6" max="6" width="12.5" customWidth="1"/>
    <col min="8" max="8" width="9.5" customWidth="1"/>
    <col min="9" max="9" width="10.5" customWidth="1"/>
    <col min="10" max="10" width="9.33203125" customWidth="1"/>
    <col min="11" max="11" width="9.83203125" customWidth="1"/>
    <col min="12" max="12" width="8.5" customWidth="1"/>
    <col min="13" max="13" width="6.83203125" customWidth="1"/>
    <col min="14" max="14" width="9.6640625" customWidth="1"/>
    <col min="15" max="15" width="7.33203125" customWidth="1"/>
    <col min="16" max="16" width="7.83203125" customWidth="1"/>
    <col min="17" max="17" width="6.1640625" customWidth="1"/>
    <col min="18" max="21" width="11.5" style="1"/>
  </cols>
  <sheetData>
    <row r="1" spans="2:23" s="1" customFormat="1" x14ac:dyDescent="0.2"/>
    <row r="2" spans="2:23" s="1" customFormat="1" ht="16" x14ac:dyDescent="0.2">
      <c r="B2" s="2" t="s">
        <v>0</v>
      </c>
      <c r="J2" s="3" t="s">
        <v>1</v>
      </c>
    </row>
    <row r="3" spans="2:23" ht="16" x14ac:dyDescent="0.2">
      <c r="B3" s="4" t="s">
        <v>2</v>
      </c>
      <c r="C3" s="1"/>
      <c r="D3" s="1"/>
      <c r="E3" s="1"/>
      <c r="F3" s="1"/>
      <c r="G3" s="1"/>
      <c r="H3" s="1"/>
      <c r="I3" s="1"/>
      <c r="J3" s="51"/>
      <c r="K3" s="51"/>
      <c r="L3" s="51"/>
      <c r="M3" s="51"/>
      <c r="N3" s="51"/>
      <c r="O3" s="51"/>
      <c r="P3" s="51"/>
      <c r="Q3" s="1"/>
      <c r="V3" s="1"/>
      <c r="W3" s="1"/>
    </row>
    <row r="4" spans="2:23" s="1" customFormat="1" ht="16" x14ac:dyDescent="0.2">
      <c r="C4" s="4"/>
    </row>
    <row r="5" spans="2:23" s="1" customFormat="1" x14ac:dyDescent="0.2">
      <c r="B5" s="1" t="s">
        <v>3</v>
      </c>
      <c r="H5" s="1" t="s">
        <v>4</v>
      </c>
    </row>
    <row r="6" spans="2:23" x14ac:dyDescent="0.2">
      <c r="B6" s="52"/>
      <c r="C6" s="52"/>
      <c r="D6" s="52"/>
      <c r="E6" s="52"/>
      <c r="F6" s="1"/>
      <c r="G6" s="1"/>
      <c r="H6" s="52"/>
      <c r="I6" s="52"/>
      <c r="J6" s="52"/>
      <c r="K6" s="52"/>
      <c r="L6" s="1"/>
      <c r="M6" s="1"/>
      <c r="N6" s="1"/>
      <c r="O6" s="1"/>
      <c r="P6" s="1"/>
      <c r="Q6" s="1"/>
    </row>
    <row r="7" spans="2:23" s="1" customFormat="1" ht="16" x14ac:dyDescent="0.2">
      <c r="C7" s="4"/>
      <c r="N7" s="3"/>
    </row>
    <row r="8" spans="2:23" s="1" customFormat="1" x14ac:dyDescent="0.2">
      <c r="B8" s="1" t="s">
        <v>5</v>
      </c>
      <c r="H8" s="1" t="s">
        <v>6</v>
      </c>
    </row>
    <row r="9" spans="2:23" x14ac:dyDescent="0.2">
      <c r="B9" s="52"/>
      <c r="C9" s="52"/>
      <c r="D9" s="52"/>
      <c r="E9" s="52"/>
      <c r="F9" s="1"/>
      <c r="G9" s="1"/>
      <c r="H9" s="52"/>
      <c r="I9" s="52"/>
      <c r="J9" s="52"/>
      <c r="K9" s="52"/>
      <c r="L9" s="1"/>
      <c r="M9" s="1"/>
      <c r="N9" s="1"/>
      <c r="O9" s="1"/>
      <c r="P9" s="1"/>
      <c r="Q9" s="1"/>
      <c r="V9" s="1"/>
    </row>
    <row r="10" spans="2:23" s="1" customFormat="1" ht="16" x14ac:dyDescent="0.2">
      <c r="C10" s="4"/>
    </row>
    <row r="11" spans="2:23" s="1" customFormat="1" x14ac:dyDescent="0.2"/>
    <row r="12" spans="2:23" x14ac:dyDescent="0.2">
      <c r="B12" s="1" t="s">
        <v>7</v>
      </c>
      <c r="C12" s="1"/>
      <c r="D12" s="5" t="s">
        <v>8</v>
      </c>
      <c r="E12" s="5" t="s">
        <v>9</v>
      </c>
      <c r="F12" s="5" t="s">
        <v>10</v>
      </c>
      <c r="G12" s="6" t="s">
        <v>11</v>
      </c>
      <c r="H12" s="1"/>
      <c r="I12" s="42" t="s">
        <v>12</v>
      </c>
      <c r="J12" s="42"/>
      <c r="K12" s="42"/>
      <c r="L12" s="42"/>
      <c r="M12" s="42"/>
      <c r="N12" s="1"/>
      <c r="O12" s="1"/>
      <c r="P12" s="1"/>
      <c r="Q12" s="1"/>
      <c r="V12" s="1"/>
      <c r="W12" s="1"/>
    </row>
    <row r="13" spans="2:23" x14ac:dyDescent="0.2">
      <c r="B13" s="1" t="s">
        <v>13</v>
      </c>
      <c r="C13" s="1"/>
      <c r="D13" s="7"/>
      <c r="E13" s="7"/>
      <c r="F13" s="7"/>
      <c r="G13" s="41">
        <f>C13+D13+E13+F13</f>
        <v>0</v>
      </c>
      <c r="H13" s="1"/>
      <c r="I13" s="42" t="s">
        <v>14</v>
      </c>
      <c r="J13" s="42"/>
      <c r="K13" s="42"/>
      <c r="L13" s="42"/>
      <c r="M13" s="42"/>
      <c r="N13" s="1"/>
      <c r="O13" s="1"/>
      <c r="P13" s="1"/>
      <c r="Q13" s="1"/>
      <c r="V13" s="1"/>
      <c r="W13" s="1"/>
    </row>
    <row r="14" spans="2:23" s="1" customFormat="1" x14ac:dyDescent="0.2"/>
    <row r="15" spans="2:23" s="1" customFormat="1" x14ac:dyDescent="0.2"/>
    <row r="16" spans="2:23" x14ac:dyDescent="0.2">
      <c r="B16" s="1"/>
      <c r="C16" s="1"/>
      <c r="D16" s="8"/>
      <c r="E16" s="9" t="str">
        <f>D12</f>
        <v>Cat. I</v>
      </c>
      <c r="F16" s="10">
        <f>D13</f>
        <v>0</v>
      </c>
      <c r="G16" s="11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2:20" x14ac:dyDescent="0.2">
      <c r="B17" s="11"/>
      <c r="C17" s="13"/>
      <c r="D17" s="14"/>
      <c r="E17" s="14"/>
      <c r="F17" s="15"/>
      <c r="G17" s="15"/>
      <c r="H17" s="15"/>
      <c r="I17" s="15"/>
      <c r="J17" s="16"/>
      <c r="K17" s="17"/>
      <c r="L17" s="16"/>
      <c r="M17" s="17"/>
      <c r="N17" s="16"/>
      <c r="O17" s="18"/>
      <c r="P17" s="53" t="s">
        <v>11</v>
      </c>
      <c r="Q17" s="54"/>
      <c r="R17" s="19" t="s">
        <v>15</v>
      </c>
    </row>
    <row r="18" spans="2:20" x14ac:dyDescent="0.2">
      <c r="B18" s="1"/>
      <c r="C18" s="20"/>
      <c r="D18" s="3"/>
      <c r="E18" s="21"/>
      <c r="F18" s="45" t="s">
        <v>30</v>
      </c>
      <c r="G18" s="46"/>
      <c r="H18" s="45" t="s">
        <v>33</v>
      </c>
      <c r="I18" s="46"/>
      <c r="J18" s="47" t="s">
        <v>16</v>
      </c>
      <c r="K18" s="48"/>
      <c r="L18" s="47" t="s">
        <v>17</v>
      </c>
      <c r="M18" s="48"/>
      <c r="N18" s="45" t="s">
        <v>32</v>
      </c>
      <c r="O18" s="46"/>
      <c r="P18" s="49"/>
      <c r="Q18" s="50"/>
      <c r="R18" s="22"/>
    </row>
    <row r="19" spans="2:20" x14ac:dyDescent="0.2">
      <c r="B19" s="1"/>
      <c r="C19" s="20"/>
      <c r="D19" s="3"/>
      <c r="E19" s="1"/>
      <c r="F19" s="63" t="s">
        <v>19</v>
      </c>
      <c r="G19" s="64"/>
      <c r="H19" s="63" t="s">
        <v>20</v>
      </c>
      <c r="I19" s="64"/>
      <c r="J19" s="63" t="s">
        <v>21</v>
      </c>
      <c r="K19" s="64"/>
      <c r="L19" s="63" t="s">
        <v>22</v>
      </c>
      <c r="M19" s="64"/>
      <c r="N19" s="63" t="s">
        <v>31</v>
      </c>
      <c r="O19" s="64"/>
      <c r="P19" s="1"/>
      <c r="Q19" s="21"/>
      <c r="R19" s="23"/>
    </row>
    <row r="20" spans="2:20" x14ac:dyDescent="0.2">
      <c r="B20" s="11"/>
      <c r="C20" s="20"/>
      <c r="D20" s="3"/>
      <c r="E20" s="1"/>
      <c r="F20" s="65"/>
      <c r="G20" s="66"/>
      <c r="H20" s="65" t="s">
        <v>34</v>
      </c>
      <c r="I20" s="66"/>
      <c r="J20" s="65"/>
      <c r="K20" s="66"/>
      <c r="L20" s="65"/>
      <c r="M20" s="66"/>
      <c r="N20" s="65" t="s">
        <v>34</v>
      </c>
      <c r="O20" s="66"/>
      <c r="P20" s="55"/>
      <c r="Q20" s="56"/>
      <c r="R20" s="22"/>
    </row>
    <row r="21" spans="2:20" x14ac:dyDescent="0.2">
      <c r="B21" s="1"/>
      <c r="C21" s="20"/>
      <c r="D21" s="57">
        <f>$B$6</f>
        <v>0</v>
      </c>
      <c r="E21" s="57"/>
      <c r="F21" s="58"/>
      <c r="G21" s="58"/>
      <c r="H21" s="58"/>
      <c r="I21" s="58"/>
      <c r="J21" s="58"/>
      <c r="K21" s="58"/>
      <c r="L21" s="58"/>
      <c r="M21" s="58"/>
      <c r="N21" s="59"/>
      <c r="O21" s="60"/>
      <c r="P21" s="61" t="str">
        <f>IF(SUM(F21:O21)=0,"-",(SUM(F21:O21)))</f>
        <v>-</v>
      </c>
      <c r="Q21" s="62"/>
      <c r="R21" s="43" t="str">
        <f t="shared" ref="R21:R23" si="0">IF(P21="-","-",(_xlfn.RANK.EQ(P21,$P$21:$Q$24,1)))</f>
        <v>-</v>
      </c>
    </row>
    <row r="22" spans="2:20" x14ac:dyDescent="0.2">
      <c r="B22" s="1"/>
      <c r="C22" s="24"/>
      <c r="D22" s="57">
        <f>$H$6</f>
        <v>0</v>
      </c>
      <c r="E22" s="57"/>
      <c r="F22" s="67"/>
      <c r="G22" s="67"/>
      <c r="H22" s="67"/>
      <c r="I22" s="67"/>
      <c r="J22" s="67"/>
      <c r="K22" s="67"/>
      <c r="L22" s="67"/>
      <c r="M22" s="67"/>
      <c r="N22" s="68"/>
      <c r="O22" s="69"/>
      <c r="P22" s="61" t="str">
        <f t="shared" ref="P22:P23" si="1">IF(SUM(F22:O22)=0,"-",(SUM(F22:O22)))</f>
        <v>-</v>
      </c>
      <c r="Q22" s="62"/>
      <c r="R22" s="43" t="str">
        <f t="shared" si="0"/>
        <v>-</v>
      </c>
    </row>
    <row r="23" spans="2:20" x14ac:dyDescent="0.2">
      <c r="B23" s="11"/>
      <c r="C23" s="24"/>
      <c r="D23" s="57">
        <f>$B$9</f>
        <v>0</v>
      </c>
      <c r="E23" s="57"/>
      <c r="F23" s="67"/>
      <c r="G23" s="67"/>
      <c r="H23" s="67"/>
      <c r="I23" s="67"/>
      <c r="J23" s="67"/>
      <c r="K23" s="67"/>
      <c r="L23" s="67"/>
      <c r="M23" s="67"/>
      <c r="N23" s="68"/>
      <c r="O23" s="69"/>
      <c r="P23" s="61" t="str">
        <f t="shared" si="1"/>
        <v>-</v>
      </c>
      <c r="Q23" s="62"/>
      <c r="R23" s="43" t="str">
        <f t="shared" si="0"/>
        <v>-</v>
      </c>
    </row>
    <row r="24" spans="2:20" x14ac:dyDescent="0.2">
      <c r="B24" s="1"/>
      <c r="C24" s="24"/>
      <c r="D24" s="57">
        <f>$H$9</f>
        <v>0</v>
      </c>
      <c r="E24" s="5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1" t="str">
        <f>IF(SUM(F24:O24)=0,"-",(SUM(F24:O24)))</f>
        <v>-</v>
      </c>
      <c r="Q24" s="62"/>
      <c r="R24" s="43" t="str">
        <f>IF(P24="-","-",(_xlfn.RANK.EQ(P24,$P$21:$Q$24,1)))</f>
        <v>-</v>
      </c>
      <c r="S24" s="44"/>
    </row>
    <row r="25" spans="2:20" x14ac:dyDescent="0.2">
      <c r="B25" s="11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26"/>
      <c r="Q25" s="27"/>
      <c r="R25" s="28"/>
    </row>
    <row r="26" spans="2:20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20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20" x14ac:dyDescent="0.2">
      <c r="B28" s="1"/>
      <c r="C28" s="1"/>
      <c r="D28" s="8"/>
      <c r="E28" s="9" t="str">
        <f>E12</f>
        <v>Cat. II</v>
      </c>
      <c r="F28" s="10">
        <f>E13</f>
        <v>0</v>
      </c>
      <c r="G28" s="11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2:20" x14ac:dyDescent="0.2">
      <c r="B29" s="11"/>
      <c r="C29" s="13"/>
      <c r="D29" s="14"/>
      <c r="E29" s="14"/>
      <c r="F29" s="15"/>
      <c r="G29" s="15"/>
      <c r="H29" s="15"/>
      <c r="I29" s="15"/>
      <c r="J29" s="16"/>
      <c r="K29" s="17"/>
      <c r="L29" s="16"/>
      <c r="M29" s="17"/>
      <c r="N29" s="16"/>
      <c r="O29" s="18"/>
      <c r="P29" s="53" t="s">
        <v>11</v>
      </c>
      <c r="Q29" s="54"/>
      <c r="R29" s="19" t="s">
        <v>15</v>
      </c>
    </row>
    <row r="30" spans="2:20" x14ac:dyDescent="0.2">
      <c r="B30" s="1"/>
      <c r="C30" s="20"/>
      <c r="D30" s="3"/>
      <c r="E30" s="21"/>
      <c r="F30" s="45" t="s">
        <v>35</v>
      </c>
      <c r="G30" s="46"/>
      <c r="H30" s="45" t="s">
        <v>40</v>
      </c>
      <c r="I30" s="46"/>
      <c r="J30" s="47" t="s">
        <v>23</v>
      </c>
      <c r="K30" s="48"/>
      <c r="L30" s="70"/>
      <c r="M30" s="71"/>
      <c r="N30" s="72"/>
      <c r="O30" s="73"/>
      <c r="P30" s="49"/>
      <c r="Q30" s="50"/>
      <c r="R30" s="22"/>
    </row>
    <row r="31" spans="2:20" x14ac:dyDescent="0.2">
      <c r="B31" s="1"/>
      <c r="C31" s="20"/>
      <c r="D31" s="3"/>
      <c r="E31" s="1"/>
      <c r="F31" s="63" t="s">
        <v>36</v>
      </c>
      <c r="G31" s="64"/>
      <c r="H31" s="63" t="s">
        <v>38</v>
      </c>
      <c r="I31" s="64"/>
      <c r="J31" s="63" t="s">
        <v>18</v>
      </c>
      <c r="K31" s="64"/>
      <c r="L31" s="74"/>
      <c r="M31" s="75"/>
      <c r="N31" s="74"/>
      <c r="O31" s="75"/>
      <c r="P31" s="1"/>
      <c r="Q31" s="21"/>
      <c r="R31" s="23"/>
    </row>
    <row r="32" spans="2:20" x14ac:dyDescent="0.2">
      <c r="B32" s="11"/>
      <c r="C32" s="20"/>
      <c r="D32" s="3"/>
      <c r="E32" s="1"/>
      <c r="F32" s="65" t="s">
        <v>37</v>
      </c>
      <c r="G32" s="66"/>
      <c r="H32" s="65"/>
      <c r="I32" s="66"/>
      <c r="J32" s="65" t="s">
        <v>39</v>
      </c>
      <c r="K32" s="66"/>
      <c r="L32" s="76"/>
      <c r="M32" s="77"/>
      <c r="N32" s="78"/>
      <c r="O32" s="69"/>
      <c r="P32" s="55"/>
      <c r="Q32" s="56"/>
      <c r="R32" s="22"/>
    </row>
    <row r="33" spans="2:20" x14ac:dyDescent="0.2">
      <c r="B33" s="1"/>
      <c r="C33" s="20"/>
      <c r="D33" s="57">
        <f>$B$6</f>
        <v>0</v>
      </c>
      <c r="E33" s="57"/>
      <c r="F33" s="58"/>
      <c r="G33" s="58"/>
      <c r="H33" s="58"/>
      <c r="I33" s="58"/>
      <c r="J33" s="58"/>
      <c r="K33" s="58"/>
      <c r="L33" s="58"/>
      <c r="M33" s="58"/>
      <c r="N33" s="59"/>
      <c r="O33" s="60"/>
      <c r="P33" s="61" t="str">
        <f>IF(SUM(F33:O33)=0,"-",(SUM(F33:O33)))</f>
        <v>-</v>
      </c>
      <c r="Q33" s="62"/>
      <c r="R33" s="43" t="str">
        <f>IF(P33="-","-",(_xlfn.RANK.EQ(P33,$P$33:$Q$36,1)))</f>
        <v>-</v>
      </c>
    </row>
    <row r="34" spans="2:20" x14ac:dyDescent="0.2">
      <c r="B34" s="1"/>
      <c r="C34" s="24"/>
      <c r="D34" s="57">
        <f>$H$6</f>
        <v>0</v>
      </c>
      <c r="E34" s="57"/>
      <c r="F34" s="67"/>
      <c r="G34" s="67"/>
      <c r="H34" s="67"/>
      <c r="I34" s="67"/>
      <c r="J34" s="67"/>
      <c r="K34" s="67"/>
      <c r="L34" s="67"/>
      <c r="M34" s="67"/>
      <c r="N34" s="68"/>
      <c r="O34" s="69"/>
      <c r="P34" s="61" t="str">
        <f>IF(SUM(F34:O34)=0,"-",(SUM(F34:O34)))</f>
        <v>-</v>
      </c>
      <c r="Q34" s="62"/>
      <c r="R34" s="43" t="str">
        <f>IF(P34="-","-",(_xlfn.RANK.EQ(P34,$P$33:$Q$36,1)))</f>
        <v>-</v>
      </c>
    </row>
    <row r="35" spans="2:20" x14ac:dyDescent="0.2">
      <c r="B35" s="11"/>
      <c r="C35" s="24"/>
      <c r="D35" s="57">
        <f>$B$9</f>
        <v>0</v>
      </c>
      <c r="E35" s="57"/>
      <c r="F35" s="67"/>
      <c r="G35" s="67"/>
      <c r="H35" s="67"/>
      <c r="I35" s="67"/>
      <c r="J35" s="67"/>
      <c r="K35" s="67"/>
      <c r="L35" s="67"/>
      <c r="M35" s="67"/>
      <c r="N35" s="68"/>
      <c r="O35" s="69"/>
      <c r="P35" s="61" t="str">
        <f>IF(SUM(F35:O35)=0,"-",(SUM(F35:O35)))</f>
        <v>-</v>
      </c>
      <c r="Q35" s="62"/>
      <c r="R35" s="43" t="str">
        <f>IF(P35="-","-",(_xlfn.RANK.EQ(P35,$P$33:$Q$36,1)))</f>
        <v>-</v>
      </c>
    </row>
    <row r="36" spans="2:20" x14ac:dyDescent="0.2">
      <c r="B36" s="1"/>
      <c r="C36" s="24"/>
      <c r="D36" s="57">
        <f>$H$9</f>
        <v>0</v>
      </c>
      <c r="E36" s="57"/>
      <c r="F36" s="67"/>
      <c r="G36" s="67"/>
      <c r="H36" s="67"/>
      <c r="I36" s="67"/>
      <c r="J36" s="67"/>
      <c r="K36" s="67"/>
      <c r="L36" s="67"/>
      <c r="M36" s="67"/>
      <c r="N36" s="68"/>
      <c r="O36" s="69"/>
      <c r="P36" s="61" t="str">
        <f>IF(SUM(F36:O36)=0,"-",(SUM(F36:O36)))</f>
        <v>-</v>
      </c>
      <c r="Q36" s="62"/>
      <c r="R36" s="43" t="str">
        <f>IF(P36="-","-",(_xlfn.RANK.EQ(P36,$P$33:$Q$36,1)))</f>
        <v>-</v>
      </c>
    </row>
    <row r="37" spans="2:20" x14ac:dyDescent="0.2">
      <c r="B37" s="11"/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26"/>
      <c r="Q37" s="27"/>
      <c r="R37" s="28"/>
    </row>
    <row r="38" spans="2:20" x14ac:dyDescent="0.2">
      <c r="B38" s="1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6"/>
      <c r="P38" s="1"/>
      <c r="Q38" s="6"/>
    </row>
    <row r="39" spans="2:20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20" x14ac:dyDescent="0.2">
      <c r="B40" s="1"/>
      <c r="C40" s="1"/>
      <c r="D40" s="8"/>
      <c r="E40" s="9" t="str">
        <f>F12</f>
        <v>Cat. III</v>
      </c>
      <c r="F40" s="10">
        <f>F13</f>
        <v>0</v>
      </c>
      <c r="G40" s="11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2:20" x14ac:dyDescent="0.2">
      <c r="B41" s="11"/>
      <c r="C41" s="13"/>
      <c r="D41" s="14"/>
      <c r="E41" s="14"/>
      <c r="F41" s="15"/>
      <c r="G41" s="15"/>
      <c r="H41" s="15"/>
      <c r="I41" s="15"/>
      <c r="J41" s="16"/>
      <c r="K41" s="17"/>
      <c r="L41" s="16"/>
      <c r="M41" s="17"/>
      <c r="N41" s="16"/>
      <c r="O41" s="18"/>
      <c r="P41" s="53" t="s">
        <v>11</v>
      </c>
      <c r="Q41" s="54"/>
      <c r="R41" s="19" t="s">
        <v>15</v>
      </c>
    </row>
    <row r="42" spans="2:20" x14ac:dyDescent="0.2">
      <c r="B42" s="1"/>
      <c r="C42" s="20"/>
      <c r="D42" s="3"/>
      <c r="E42" s="21"/>
      <c r="F42" s="45" t="s">
        <v>24</v>
      </c>
      <c r="G42" s="46"/>
      <c r="H42" s="45"/>
      <c r="I42" s="46"/>
      <c r="J42" s="70"/>
      <c r="K42" s="71"/>
      <c r="L42" s="70"/>
      <c r="M42" s="71"/>
      <c r="N42" s="72"/>
      <c r="O42" s="73"/>
      <c r="P42" s="49"/>
      <c r="Q42" s="50"/>
      <c r="R42" s="22"/>
    </row>
    <row r="43" spans="2:20" x14ac:dyDescent="0.2">
      <c r="B43" s="1"/>
      <c r="C43" s="20"/>
      <c r="D43" s="3"/>
      <c r="E43" s="1"/>
      <c r="F43" s="63" t="s">
        <v>25</v>
      </c>
      <c r="G43" s="64"/>
      <c r="H43" s="63" t="s">
        <v>26</v>
      </c>
      <c r="I43" s="64"/>
      <c r="J43" s="74"/>
      <c r="K43" s="75"/>
      <c r="L43" s="74"/>
      <c r="M43" s="75"/>
      <c r="N43" s="74"/>
      <c r="O43" s="75"/>
      <c r="P43" s="1"/>
      <c r="Q43" s="21"/>
      <c r="R43" s="23"/>
    </row>
    <row r="44" spans="2:20" x14ac:dyDescent="0.2">
      <c r="B44" s="11"/>
      <c r="C44" s="20"/>
      <c r="D44" s="3"/>
      <c r="E44" s="1"/>
      <c r="F44" s="65"/>
      <c r="G44" s="66"/>
      <c r="H44" s="65"/>
      <c r="I44" s="66"/>
      <c r="J44" s="76"/>
      <c r="K44" s="77"/>
      <c r="L44" s="76"/>
      <c r="M44" s="77"/>
      <c r="N44" s="78"/>
      <c r="O44" s="69"/>
      <c r="P44" s="55"/>
      <c r="Q44" s="56"/>
      <c r="R44" s="22"/>
    </row>
    <row r="45" spans="2:20" x14ac:dyDescent="0.2">
      <c r="B45" s="1"/>
      <c r="C45" s="20"/>
      <c r="D45" s="57">
        <f>$B$6</f>
        <v>0</v>
      </c>
      <c r="E45" s="57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61" t="str">
        <f>IF(SUM(F45:O45)=0,"-",(SUM(F45:O45)))</f>
        <v>-</v>
      </c>
      <c r="Q45" s="62"/>
      <c r="R45" s="43" t="str">
        <f>IF(P45="-","-",(_xlfn.RANK.EQ(P45,$P$45:$Q$48,1)))</f>
        <v>-</v>
      </c>
    </row>
    <row r="46" spans="2:20" x14ac:dyDescent="0.2">
      <c r="B46" s="1"/>
      <c r="C46" s="24"/>
      <c r="D46" s="57">
        <f>$H$6</f>
        <v>0</v>
      </c>
      <c r="E46" s="5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1" t="str">
        <f>IF(SUM(F46:O46)=0,"-",(SUM(F46:O46)))</f>
        <v>-</v>
      </c>
      <c r="Q46" s="62"/>
      <c r="R46" s="43" t="str">
        <f>IF(P46="-","-",(_xlfn.RANK.EQ(P46,$P$45:$Q$48,1)))</f>
        <v>-</v>
      </c>
    </row>
    <row r="47" spans="2:20" x14ac:dyDescent="0.2">
      <c r="B47" s="11"/>
      <c r="C47" s="24"/>
      <c r="D47" s="57">
        <f>$B$9</f>
        <v>0</v>
      </c>
      <c r="E47" s="5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1" t="str">
        <f>IF(SUM(F47:O47)=0,"-",(SUM(F47:O47)))</f>
        <v>-</v>
      </c>
      <c r="Q47" s="62"/>
      <c r="R47" s="43" t="str">
        <f>IF(P47="-","-",(_xlfn.RANK.EQ(P47,$P$45:$Q$48,1)))</f>
        <v>-</v>
      </c>
    </row>
    <row r="48" spans="2:20" x14ac:dyDescent="0.2">
      <c r="B48" s="1"/>
      <c r="C48" s="24"/>
      <c r="D48" s="57">
        <f>$H$9</f>
        <v>0</v>
      </c>
      <c r="E48" s="5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1" t="str">
        <f>IF(SUM(F48:O48)=0,"-",(SUM(F48:O48)))</f>
        <v>-</v>
      </c>
      <c r="Q48" s="62"/>
      <c r="R48" s="43" t="str">
        <f>IF(P48="-","-",(_xlfn.RANK.EQ(P48,$P$45:$Q$48,1)))</f>
        <v>-</v>
      </c>
    </row>
    <row r="49" spans="2:20" x14ac:dyDescent="0.2">
      <c r="B49" s="11"/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6"/>
      <c r="Q49" s="27"/>
      <c r="R49" s="28"/>
    </row>
    <row r="50" spans="2:20" s="1" customFormat="1" x14ac:dyDescent="0.2"/>
    <row r="51" spans="2:20" s="1" customFormat="1" x14ac:dyDescent="0.2"/>
    <row r="52" spans="2:20" x14ac:dyDescent="0.2">
      <c r="B52" s="1"/>
      <c r="C52" s="1"/>
      <c r="D52" s="8"/>
      <c r="E52" s="79" t="s">
        <v>27</v>
      </c>
      <c r="F52" s="79"/>
      <c r="G52" s="11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2:20" x14ac:dyDescent="0.2">
      <c r="B53" s="11"/>
      <c r="C53" s="13"/>
      <c r="D53" s="14"/>
      <c r="E53" s="14"/>
      <c r="F53" s="15"/>
      <c r="G53" s="15"/>
      <c r="H53" s="15"/>
      <c r="I53" s="15"/>
      <c r="J53" s="16"/>
      <c r="K53" s="17"/>
      <c r="L53" s="16"/>
      <c r="M53" s="17"/>
      <c r="N53" s="16"/>
      <c r="O53" s="18"/>
      <c r="P53" s="55"/>
      <c r="Q53" s="55"/>
      <c r="R53" s="6"/>
    </row>
    <row r="54" spans="2:20" x14ac:dyDescent="0.2">
      <c r="B54" s="1"/>
      <c r="C54" s="20"/>
      <c r="D54" s="3"/>
      <c r="E54" s="21"/>
      <c r="F54" s="80"/>
      <c r="G54" s="50"/>
      <c r="H54" s="80"/>
      <c r="I54" s="50"/>
      <c r="J54" s="81"/>
      <c r="K54" s="82"/>
      <c r="L54" s="81"/>
      <c r="M54" s="82"/>
      <c r="N54" s="80"/>
      <c r="O54" s="50"/>
      <c r="P54" s="55"/>
      <c r="Q54" s="55"/>
      <c r="R54" s="6"/>
    </row>
    <row r="55" spans="2:20" x14ac:dyDescent="0.2">
      <c r="B55" s="1"/>
      <c r="C55" s="20"/>
      <c r="D55" s="3"/>
      <c r="E55" s="1"/>
      <c r="F55" s="83" t="str">
        <f>D12</f>
        <v>Cat. I</v>
      </c>
      <c r="G55" s="56"/>
      <c r="H55" s="83" t="str">
        <f>E12</f>
        <v>Cat. II</v>
      </c>
      <c r="I55" s="56"/>
      <c r="J55" s="83" t="str">
        <f>F12</f>
        <v>Cat. III</v>
      </c>
      <c r="K55" s="56"/>
      <c r="L55" s="83" t="s">
        <v>11</v>
      </c>
      <c r="M55" s="56"/>
      <c r="N55" s="83" t="s">
        <v>15</v>
      </c>
      <c r="O55" s="56"/>
      <c r="P55" s="1"/>
      <c r="Q55" s="1"/>
    </row>
    <row r="56" spans="2:20" x14ac:dyDescent="0.2">
      <c r="B56" s="11"/>
      <c r="C56" s="20"/>
      <c r="D56" s="3"/>
      <c r="E56" s="1"/>
      <c r="F56" s="84">
        <f>D13</f>
        <v>0</v>
      </c>
      <c r="G56" s="85"/>
      <c r="H56" s="84">
        <f>E13</f>
        <v>0</v>
      </c>
      <c r="I56" s="85"/>
      <c r="J56" s="84">
        <f>F13</f>
        <v>0</v>
      </c>
      <c r="K56" s="85"/>
      <c r="L56" s="86"/>
      <c r="M56" s="85"/>
      <c r="N56" s="87"/>
      <c r="O56" s="88"/>
      <c r="P56" s="55"/>
      <c r="Q56" s="55"/>
      <c r="R56" s="6"/>
    </row>
    <row r="57" spans="2:20" x14ac:dyDescent="0.2">
      <c r="B57" s="1"/>
      <c r="C57" s="20"/>
      <c r="D57" s="57">
        <f>$B$6</f>
        <v>0</v>
      </c>
      <c r="E57" s="57"/>
      <c r="F57" s="29" t="str">
        <f>R21&amp;" x"</f>
        <v>- x</v>
      </c>
      <c r="G57" s="30">
        <f>$D$13</f>
        <v>0</v>
      </c>
      <c r="H57" s="31" t="str">
        <f>R33&amp;" x"</f>
        <v>- x</v>
      </c>
      <c r="I57" s="30">
        <f>$E$13</f>
        <v>0</v>
      </c>
      <c r="J57" s="29" t="str">
        <f>R45&amp;" x"</f>
        <v>- x</v>
      </c>
      <c r="K57" s="30">
        <f>$F$13</f>
        <v>0</v>
      </c>
      <c r="L57" s="61" t="str">
        <f t="shared" ref="L57" si="2">IF(R21="-","-",(R21*$D$13+R33*$E$13+R45*$F$13)*10)</f>
        <v>-</v>
      </c>
      <c r="M57" s="62"/>
      <c r="N57" s="89" t="str">
        <f t="shared" ref="N57:N59" si="3">IF(L57="-","-",(_xlfn.RANK.EQ(L57,$L$57:$L$60,1)))</f>
        <v>-</v>
      </c>
      <c r="O57" s="90" t="e">
        <f t="shared" ref="O57:O59" si="4">_xlfn.RANK.EQ(M57,$P$45:$Q$48,1)</f>
        <v>#N/A</v>
      </c>
      <c r="P57" s="91" t="str">
        <f t="shared" ref="P57:P58" si="5">IF(N57=1,"&lt;= &lt;= &lt;= Sieger"," ")</f>
        <v xml:space="preserve"> </v>
      </c>
      <c r="Q57" s="92"/>
    </row>
    <row r="58" spans="2:20" x14ac:dyDescent="0.2">
      <c r="B58" s="1"/>
      <c r="C58" s="24"/>
      <c r="D58" s="57">
        <f>$H$6</f>
        <v>0</v>
      </c>
      <c r="E58" s="57"/>
      <c r="F58" s="29" t="str">
        <f t="shared" ref="F58:F59" si="6">R22&amp;" x"</f>
        <v>- x</v>
      </c>
      <c r="G58" s="30">
        <f t="shared" ref="G58:G60" si="7">$D$13</f>
        <v>0</v>
      </c>
      <c r="H58" s="31" t="str">
        <f t="shared" ref="H58:H60" si="8">R34&amp;" x"</f>
        <v>- x</v>
      </c>
      <c r="I58" s="30">
        <f t="shared" ref="I58:I60" si="9">$E$13</f>
        <v>0</v>
      </c>
      <c r="J58" s="29" t="str">
        <f t="shared" ref="J58:J60" si="10">R46&amp;" x"</f>
        <v>- x</v>
      </c>
      <c r="K58" s="30">
        <f t="shared" ref="K58:K60" si="11">$F$13</f>
        <v>0</v>
      </c>
      <c r="L58" s="61" t="str">
        <f t="shared" ref="L58:L59" si="12">IF(R22="-","-",(R22*$D$13+R34*$E$13+R46*$F$13)*10)</f>
        <v>-</v>
      </c>
      <c r="M58" s="62"/>
      <c r="N58" s="89" t="str">
        <f t="shared" si="3"/>
        <v>-</v>
      </c>
      <c r="O58" s="90" t="e">
        <f t="shared" si="4"/>
        <v>#N/A</v>
      </c>
      <c r="P58" s="91" t="str">
        <f t="shared" si="5"/>
        <v xml:space="preserve"> </v>
      </c>
      <c r="Q58" s="92"/>
    </row>
    <row r="59" spans="2:20" x14ac:dyDescent="0.2">
      <c r="B59" s="11"/>
      <c r="C59" s="24"/>
      <c r="D59" s="57">
        <f>$B$9</f>
        <v>0</v>
      </c>
      <c r="E59" s="57"/>
      <c r="F59" s="29" t="str">
        <f t="shared" si="6"/>
        <v>- x</v>
      </c>
      <c r="G59" s="30">
        <f t="shared" si="7"/>
        <v>0</v>
      </c>
      <c r="H59" s="31" t="str">
        <f t="shared" si="8"/>
        <v>- x</v>
      </c>
      <c r="I59" s="30">
        <f t="shared" si="9"/>
        <v>0</v>
      </c>
      <c r="J59" s="29" t="str">
        <f t="shared" si="10"/>
        <v>- x</v>
      </c>
      <c r="K59" s="30">
        <f t="shared" si="11"/>
        <v>0</v>
      </c>
      <c r="L59" s="61" t="str">
        <f t="shared" si="12"/>
        <v>-</v>
      </c>
      <c r="M59" s="62"/>
      <c r="N59" s="89" t="str">
        <f t="shared" si="3"/>
        <v>-</v>
      </c>
      <c r="O59" s="90" t="e">
        <f t="shared" si="4"/>
        <v>#N/A</v>
      </c>
      <c r="P59" s="91" t="str">
        <f>IF(N59=1,"&lt;= &lt;= &lt;= Sieger"," ")</f>
        <v xml:space="preserve"> </v>
      </c>
      <c r="Q59" s="92"/>
    </row>
    <row r="60" spans="2:20" x14ac:dyDescent="0.2">
      <c r="B60" s="1"/>
      <c r="C60" s="24"/>
      <c r="D60" s="57">
        <f>$H$9</f>
        <v>0</v>
      </c>
      <c r="E60" s="57"/>
      <c r="F60" s="29" t="str">
        <f>R24&amp;" x"</f>
        <v>- x</v>
      </c>
      <c r="G60" s="30">
        <f t="shared" si="7"/>
        <v>0</v>
      </c>
      <c r="H60" s="31" t="str">
        <f t="shared" si="8"/>
        <v>- x</v>
      </c>
      <c r="I60" s="30">
        <f t="shared" si="9"/>
        <v>0</v>
      </c>
      <c r="J60" s="29" t="str">
        <f t="shared" si="10"/>
        <v>- x</v>
      </c>
      <c r="K60" s="30">
        <f t="shared" si="11"/>
        <v>0</v>
      </c>
      <c r="L60" s="61" t="str">
        <f>IF(R24="-","-",(R24*$D$13+R36*$E$13+R48*$F$13)*10)</f>
        <v>-</v>
      </c>
      <c r="M60" s="62"/>
      <c r="N60" s="89" t="str">
        <f>IF(L60="-","-",(_xlfn.RANK.EQ(L60,$L$57:$L$60,1)))</f>
        <v>-</v>
      </c>
      <c r="O60" s="90" t="e">
        <f t="shared" ref="O60" si="13">_xlfn.RANK.EQ(M60,$P$45:$Q$48,1)</f>
        <v>#N/A</v>
      </c>
      <c r="P60" s="91" t="str">
        <f>IF(N60=1,"&lt;= &lt;= &lt;= Sieger"," ")</f>
        <v xml:space="preserve"> </v>
      </c>
      <c r="Q60" s="92"/>
    </row>
    <row r="61" spans="2:20" x14ac:dyDescent="0.2">
      <c r="B61" s="11"/>
      <c r="C61" s="2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32"/>
      <c r="P61" s="1"/>
      <c r="Q61" s="6"/>
    </row>
    <row r="62" spans="2:20" s="1" customFormat="1" x14ac:dyDescent="0.2"/>
    <row r="63" spans="2:20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91" t="str">
        <f>IF(K63=1,"&lt;= &lt;= &lt;= Sieger"," ")</f>
        <v xml:space="preserve"> </v>
      </c>
      <c r="N63" s="92"/>
      <c r="O63" s="1"/>
      <c r="P63" s="1"/>
      <c r="Q63" s="1"/>
    </row>
    <row r="64" spans="2:20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20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20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92" t="str">
        <f t="shared" ref="P66:P67" si="14">IF(N66=1,"&lt;= &lt;= &lt;= &lt;="," ")</f>
        <v xml:space="preserve"> </v>
      </c>
      <c r="Q66" s="92"/>
    </row>
    <row r="67" spans="2:20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92" t="str">
        <f t="shared" si="14"/>
        <v xml:space="preserve"> </v>
      </c>
      <c r="Q67" s="92"/>
      <c r="S67" s="55"/>
      <c r="T67" s="55"/>
    </row>
    <row r="68" spans="2:20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20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20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20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20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</sheetData>
  <sheetProtection algorithmName="SHA-512" hashValue="EYQhTRv1T+46bn40rpmJyZ+H4mYJ82IDwPliUM4bb9iEEYhuRhfhUnyffEn5ccQJhiLKMPuf8Medn716KzNvJg==" saltValue="r6VL/apne224PIN/OfiVcQ==" spinCount="100000" sheet="1" objects="1" scenarios="1"/>
  <mergeCells count="182">
    <mergeCell ref="M63:N63"/>
    <mergeCell ref="P66:Q66"/>
    <mergeCell ref="P67:Q67"/>
    <mergeCell ref="S67:T67"/>
    <mergeCell ref="D59:E59"/>
    <mergeCell ref="L59:M59"/>
    <mergeCell ref="N59:O59"/>
    <mergeCell ref="P59:Q59"/>
    <mergeCell ref="D60:E60"/>
    <mergeCell ref="L60:M60"/>
    <mergeCell ref="N60:O60"/>
    <mergeCell ref="P60:Q60"/>
    <mergeCell ref="P56:Q56"/>
    <mergeCell ref="D57:E57"/>
    <mergeCell ref="L57:M57"/>
    <mergeCell ref="N57:O57"/>
    <mergeCell ref="P57:Q57"/>
    <mergeCell ref="D58:E58"/>
    <mergeCell ref="L58:M58"/>
    <mergeCell ref="N58:O58"/>
    <mergeCell ref="P58:Q58"/>
    <mergeCell ref="F55:G55"/>
    <mergeCell ref="H55:I55"/>
    <mergeCell ref="J55:K55"/>
    <mergeCell ref="L55:M55"/>
    <mergeCell ref="N55:O55"/>
    <mergeCell ref="F56:G56"/>
    <mergeCell ref="H56:I56"/>
    <mergeCell ref="J56:K56"/>
    <mergeCell ref="L56:M56"/>
    <mergeCell ref="N56:O56"/>
    <mergeCell ref="P48:Q48"/>
    <mergeCell ref="E52:F52"/>
    <mergeCell ref="P53:Q53"/>
    <mergeCell ref="F54:G54"/>
    <mergeCell ref="H54:I54"/>
    <mergeCell ref="J54:K54"/>
    <mergeCell ref="L54:M54"/>
    <mergeCell ref="N54:O54"/>
    <mergeCell ref="P54:Q54"/>
    <mergeCell ref="D48:E48"/>
    <mergeCell ref="F48:G48"/>
    <mergeCell ref="H48:I48"/>
    <mergeCell ref="J48:K48"/>
    <mergeCell ref="L48:M48"/>
    <mergeCell ref="N48:O48"/>
    <mergeCell ref="P46:Q46"/>
    <mergeCell ref="D47:E47"/>
    <mergeCell ref="F47:G47"/>
    <mergeCell ref="H47:I47"/>
    <mergeCell ref="J47:K47"/>
    <mergeCell ref="L47:M47"/>
    <mergeCell ref="N47:O47"/>
    <mergeCell ref="P47:Q47"/>
    <mergeCell ref="D46:E46"/>
    <mergeCell ref="F46:G46"/>
    <mergeCell ref="H46:I46"/>
    <mergeCell ref="J46:K46"/>
    <mergeCell ref="L46:M46"/>
    <mergeCell ref="N46:O46"/>
    <mergeCell ref="P44:Q44"/>
    <mergeCell ref="D45:E45"/>
    <mergeCell ref="F45:G45"/>
    <mergeCell ref="H45:I45"/>
    <mergeCell ref="J45:K45"/>
    <mergeCell ref="L45:M45"/>
    <mergeCell ref="N45:O45"/>
    <mergeCell ref="P45:Q45"/>
    <mergeCell ref="F43:G43"/>
    <mergeCell ref="H43:I43"/>
    <mergeCell ref="J43:K43"/>
    <mergeCell ref="L43:M43"/>
    <mergeCell ref="N43:O43"/>
    <mergeCell ref="F44:G44"/>
    <mergeCell ref="H44:I44"/>
    <mergeCell ref="J44:K44"/>
    <mergeCell ref="L44:M44"/>
    <mergeCell ref="N44:O44"/>
    <mergeCell ref="P36:Q36"/>
    <mergeCell ref="P41:Q41"/>
    <mergeCell ref="F42:G42"/>
    <mergeCell ref="H42:I42"/>
    <mergeCell ref="J42:K42"/>
    <mergeCell ref="L42:M42"/>
    <mergeCell ref="N42:O42"/>
    <mergeCell ref="P42:Q42"/>
    <mergeCell ref="D36:E36"/>
    <mergeCell ref="F36:G36"/>
    <mergeCell ref="H36:I36"/>
    <mergeCell ref="J36:K36"/>
    <mergeCell ref="L36:M36"/>
    <mergeCell ref="N36:O36"/>
    <mergeCell ref="P34:Q34"/>
    <mergeCell ref="D35:E35"/>
    <mergeCell ref="F35:G35"/>
    <mergeCell ref="H35:I35"/>
    <mergeCell ref="J35:K35"/>
    <mergeCell ref="L35:M35"/>
    <mergeCell ref="N35:O35"/>
    <mergeCell ref="P35:Q35"/>
    <mergeCell ref="D34:E34"/>
    <mergeCell ref="F34:G34"/>
    <mergeCell ref="H34:I34"/>
    <mergeCell ref="J34:K34"/>
    <mergeCell ref="L34:M34"/>
    <mergeCell ref="N34:O34"/>
    <mergeCell ref="P32:Q32"/>
    <mergeCell ref="D33:E33"/>
    <mergeCell ref="F33:G33"/>
    <mergeCell ref="H33:I33"/>
    <mergeCell ref="J33:K33"/>
    <mergeCell ref="L33:M33"/>
    <mergeCell ref="N33:O33"/>
    <mergeCell ref="P33:Q33"/>
    <mergeCell ref="F31:G31"/>
    <mergeCell ref="H31:I31"/>
    <mergeCell ref="J31:K31"/>
    <mergeCell ref="L31:M31"/>
    <mergeCell ref="N31:O31"/>
    <mergeCell ref="F32:G32"/>
    <mergeCell ref="H32:I32"/>
    <mergeCell ref="J32:K32"/>
    <mergeCell ref="L32:M32"/>
    <mergeCell ref="N32:O32"/>
    <mergeCell ref="P24:Q24"/>
    <mergeCell ref="P29:Q29"/>
    <mergeCell ref="F30:G30"/>
    <mergeCell ref="H30:I30"/>
    <mergeCell ref="J30:K30"/>
    <mergeCell ref="L30:M30"/>
    <mergeCell ref="N30:O30"/>
    <mergeCell ref="P30:Q30"/>
    <mergeCell ref="D24:E24"/>
    <mergeCell ref="F24:G24"/>
    <mergeCell ref="H24:I24"/>
    <mergeCell ref="J24:K24"/>
    <mergeCell ref="L24:M24"/>
    <mergeCell ref="N24:O24"/>
    <mergeCell ref="P22:Q22"/>
    <mergeCell ref="D23:E23"/>
    <mergeCell ref="F23:G23"/>
    <mergeCell ref="H23:I23"/>
    <mergeCell ref="J23:K23"/>
    <mergeCell ref="L23:M23"/>
    <mergeCell ref="N23:O23"/>
    <mergeCell ref="P23:Q23"/>
    <mergeCell ref="D22:E22"/>
    <mergeCell ref="F22:G22"/>
    <mergeCell ref="H22:I22"/>
    <mergeCell ref="J22:K22"/>
    <mergeCell ref="L22:M22"/>
    <mergeCell ref="N22:O22"/>
    <mergeCell ref="P20:Q20"/>
    <mergeCell ref="D21:E21"/>
    <mergeCell ref="F21:G21"/>
    <mergeCell ref="H21:I21"/>
    <mergeCell ref="J21:K21"/>
    <mergeCell ref="L21:M21"/>
    <mergeCell ref="N21:O21"/>
    <mergeCell ref="P21:Q21"/>
    <mergeCell ref="F19:G19"/>
    <mergeCell ref="H19:I19"/>
    <mergeCell ref="J19:K19"/>
    <mergeCell ref="L19:M19"/>
    <mergeCell ref="N19:O19"/>
    <mergeCell ref="F20:G20"/>
    <mergeCell ref="H20:I20"/>
    <mergeCell ref="J20:K20"/>
    <mergeCell ref="L20:M20"/>
    <mergeCell ref="N20:O20"/>
    <mergeCell ref="F18:G18"/>
    <mergeCell ref="H18:I18"/>
    <mergeCell ref="J18:K18"/>
    <mergeCell ref="L18:M18"/>
    <mergeCell ref="N18:O18"/>
    <mergeCell ref="P18:Q18"/>
    <mergeCell ref="J3:P3"/>
    <mergeCell ref="B6:E6"/>
    <mergeCell ref="H6:K6"/>
    <mergeCell ref="B9:E9"/>
    <mergeCell ref="H9:K9"/>
    <mergeCell ref="P17:Q17"/>
  </mergeCells>
  <conditionalFormatting sqref="G13">
    <cfRule type="cellIs" dxfId="0" priority="1" operator="equal">
      <formula>1</formula>
    </cfRule>
  </conditionalFormatting>
  <pageMargins left="0.7" right="0.7" top="0.78740157499999996" bottom="0.78740157499999996" header="0.3" footer="0.3"/>
  <pageSetup paperSize="9" scale="54" orientation="portrait" horizontalDpi="4294967293" verticalDpi="0" r:id="rId1"/>
  <colBreaks count="1" manualBreakCount="1">
    <brk id="18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Anleitung</vt:lpstr>
      <vt:lpstr>Bewertungsmatrix</vt:lpstr>
      <vt:lpstr>Anleitung!Druckbereich</vt:lpstr>
      <vt:lpstr>Bewertungsmatrix!Druckbereich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Microsoft Office User</cp:lastModifiedBy>
  <cp:lastPrinted>2020-02-29T16:15:58Z</cp:lastPrinted>
  <dcterms:created xsi:type="dcterms:W3CDTF">2020-02-29T13:24:01Z</dcterms:created>
  <dcterms:modified xsi:type="dcterms:W3CDTF">2024-02-16T16:25:25Z</dcterms:modified>
</cp:coreProperties>
</file>